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80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<sst xmlns="http://schemas.openxmlformats.org/spreadsheetml/2006/main" count="64" uniqueCount="58">
  <si>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Lp</t>
  </si>
  <si>
    <t>Zadanie</t>
  </si>
  <si>
    <t>§</t>
  </si>
  <si>
    <t>Śr. Inne</t>
  </si>
  <si>
    <t>Rzeczowo</t>
  </si>
  <si>
    <t>Finansowo</t>
  </si>
  <si>
    <t>Zakup usług remontowych</t>
  </si>
  <si>
    <t>Zakup usług pozostałych</t>
  </si>
  <si>
    <t>Wydatki inwestycyjne i dokumentacje</t>
  </si>
  <si>
    <t>Razem</t>
  </si>
  <si>
    <t>Śr. RDW</t>
  </si>
  <si>
    <t>Śr. budżetowe</t>
  </si>
  <si>
    <t xml:space="preserve">Razem   </t>
  </si>
  <si>
    <t xml:space="preserve">Razem  inwestycje </t>
  </si>
  <si>
    <t>Ogółem bieżące i inwestycje</t>
  </si>
  <si>
    <t xml:space="preserve"> </t>
  </si>
  <si>
    <t xml:space="preserve"> Budowa dróg i obiektów mostowych</t>
  </si>
  <si>
    <t xml:space="preserve"> Inwestycje i zakupy inwestycyjne</t>
  </si>
  <si>
    <t>Zakup usług - ekspertyzy, analizy, opinie</t>
  </si>
  <si>
    <t xml:space="preserve">          </t>
  </si>
  <si>
    <t>Plan 2016 r.</t>
  </si>
  <si>
    <t>PLAN  FINANSOWO - RZECZOWY   NA 2016  ROK</t>
  </si>
  <si>
    <t xml:space="preserve"> − likwidacja miejsc niebezpiecznych</t>
  </si>
  <si>
    <t xml:space="preserve"> − likwidacja przełomów</t>
  </si>
  <si>
    <t xml:space="preserve">− ciąg pieszo -rowerowy ul. Białostocka </t>
  </si>
  <si>
    <t>− przebudowa ul. Suwalskiej</t>
  </si>
  <si>
    <t>− przebud. dr. 1718N  m. Rydzewo</t>
  </si>
  <si>
    <t>− przebudowa dr. 1710N  Lipińskie-Wydminy</t>
  </si>
  <si>
    <t>− wzm.konstr.naw.dr.1720NMiłki-Marcinowa W.</t>
  </si>
  <si>
    <t>− dokument. dr.1829N  przebud. mostu Kula</t>
  </si>
  <si>
    <t>− wyk. naw. bitum. dr. 1728N  Jeziorko -Tros</t>
  </si>
  <si>
    <t>− przebud. dr. 1734N Jeziorowskie-Sołdany</t>
  </si>
  <si>
    <t>− wzm. konstr.naw. dr. 1616N Słabowo- Ryn</t>
  </si>
  <si>
    <t xml:space="preserve">− dokument. dr.1736N przeb.skrzyż. m. Sulimy </t>
  </si>
  <si>
    <t>− przebud. dr. 1805 N Pierkunowo-Giżycko</t>
  </si>
  <si>
    <t>− remont  dróg zamiejskich</t>
  </si>
  <si>
    <t xml:space="preserve">− remont przepustu dr.1734N Jeziorowskie </t>
  </si>
  <si>
    <t>− współdziałanie z gminami</t>
  </si>
  <si>
    <t>− poprawa bezp. dr. 1823N Giżycko -Kożuchy</t>
  </si>
  <si>
    <t xml:space="preserve">    dr. 1726N Ryn- Stara Rudówka</t>
  </si>
  <si>
    <t xml:space="preserve">   dr. 1733 N gr. pow. -Knis -Ryn</t>
  </si>
  <si>
    <t xml:space="preserve">   dr. 1714N Wydminy-Wężówka</t>
  </si>
  <si>
    <t>150 m</t>
  </si>
  <si>
    <t xml:space="preserve">    </t>
  </si>
  <si>
    <t>200 m</t>
  </si>
  <si>
    <t xml:space="preserve">    dr. 1706N Konopki Wlk. -Wydminy</t>
  </si>
  <si>
    <t xml:space="preserve">   dr. 1736N Pieczonki-Sulimy</t>
  </si>
  <si>
    <t>−  remont ul. Białostockiej  w Giżycku</t>
  </si>
  <si>
    <t>300 m</t>
  </si>
  <si>
    <t>250 m</t>
  </si>
  <si>
    <t>85 m</t>
  </si>
  <si>
    <t>− kładka dla pieszych m. Gawliki Wlk.</t>
  </si>
  <si>
    <t xml:space="preserve">       </t>
  </si>
  <si>
    <t xml:space="preserve">    dr. 1738N Kruklanki-Mazuchówka </t>
  </si>
  <si>
    <t>− nadzór inwestorski kładka m. Gawliki Wlk.</t>
  </si>
  <si>
    <t xml:space="preserve">             </t>
  </si>
  <si>
    <t xml:space="preserve">− wykonanie ekspertyz, opinii wynikających </t>
  </si>
  <si>
    <t xml:space="preserve">    z bieżącej działalności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</si>
</sst>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52"/>
      <name val="Times New Roman"/>
      <family val="1"/>
    </font>
    <font>
      <sz val="11"/>
      <color indexed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32" borderId="0" xfId="0" applyNumberFormat="1" applyFill="1" applyAlignment="1" applyProtection="1">
      <alignment/>
      <protection locked="0"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1" fontId="6" fillId="32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4" fillId="0" borderId="1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4" fillId="0" borderId="14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 applyProtection="1">
      <alignment/>
      <protection locked="0"/>
    </xf>
    <xf numFmtId="1" fontId="14" fillId="32" borderId="10" xfId="0" applyNumberFormat="1" applyFont="1" applyFill="1" applyBorder="1" applyAlignment="1" applyProtection="1">
      <alignment/>
      <protection locked="0"/>
    </xf>
    <xf numFmtId="3" fontId="14" fillId="32" borderId="10" xfId="0" applyNumberFormat="1" applyFont="1" applyFill="1" applyBorder="1" applyAlignment="1" applyProtection="1">
      <alignment/>
      <protection locked="0"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0" fontId="16" fillId="0" borderId="15" xfId="0" applyFont="1" applyBorder="1" applyAlignment="1">
      <alignment/>
    </xf>
    <xf numFmtId="3" fontId="14" fillId="0" borderId="15" xfId="0" applyNumberFormat="1" applyFont="1" applyBorder="1" applyAlignment="1" applyProtection="1">
      <alignment/>
      <protection locked="0"/>
    </xf>
    <xf numFmtId="1" fontId="14" fillId="32" borderId="15" xfId="0" applyNumberFormat="1" applyFont="1" applyFill="1" applyBorder="1" applyAlignment="1" applyProtection="1">
      <alignment/>
      <protection locked="0"/>
    </xf>
    <xf numFmtId="3" fontId="14" fillId="32" borderId="15" xfId="0" applyNumberFormat="1" applyFont="1" applyFill="1" applyBorder="1" applyAlignment="1" applyProtection="1">
      <alignment/>
      <protection locked="0"/>
    </xf>
    <xf numFmtId="0" fontId="17" fillId="0" borderId="16" xfId="0" applyFont="1" applyBorder="1" applyAlignment="1">
      <alignment/>
    </xf>
    <xf numFmtId="3" fontId="17" fillId="0" borderId="16" xfId="0" applyNumberFormat="1" applyFont="1" applyBorder="1" applyAlignment="1" applyProtection="1">
      <alignment/>
      <protection locked="0"/>
    </xf>
    <xf numFmtId="1" fontId="17" fillId="32" borderId="16" xfId="0" applyNumberFormat="1" applyFont="1" applyFill="1" applyBorder="1" applyAlignment="1" applyProtection="1">
      <alignment/>
      <protection locked="0"/>
    </xf>
    <xf numFmtId="0" fontId="17" fillId="0" borderId="17" xfId="0" applyFont="1" applyBorder="1" applyAlignment="1">
      <alignment/>
    </xf>
    <xf numFmtId="3" fontId="17" fillId="0" borderId="17" xfId="0" applyNumberFormat="1" applyFont="1" applyBorder="1" applyAlignment="1" applyProtection="1">
      <alignment/>
      <protection locked="0"/>
    </xf>
    <xf numFmtId="1" fontId="17" fillId="32" borderId="17" xfId="0" applyNumberFormat="1" applyFont="1" applyFill="1" applyBorder="1" applyAlignment="1" applyProtection="1">
      <alignment/>
      <protection locked="0"/>
    </xf>
    <xf numFmtId="0" fontId="13" fillId="0" borderId="16" xfId="0" applyFont="1" applyBorder="1" applyAlignment="1">
      <alignment/>
    </xf>
    <xf numFmtId="0" fontId="17" fillId="32" borderId="16" xfId="0" applyFont="1" applyFill="1" applyBorder="1" applyAlignment="1" applyProtection="1">
      <alignment/>
      <protection locked="0"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3" fontId="17" fillId="0" borderId="16" xfId="0" applyNumberFormat="1" applyFont="1" applyBorder="1" applyAlignment="1">
      <alignment/>
    </xf>
    <xf numFmtId="3" fontId="17" fillId="32" borderId="16" xfId="0" applyNumberFormat="1" applyFont="1" applyFill="1" applyBorder="1" applyAlignment="1" applyProtection="1">
      <alignment/>
      <protection locked="0"/>
    </xf>
    <xf numFmtId="3" fontId="14" fillId="0" borderId="14" xfId="0" applyNumberFormat="1" applyFont="1" applyBorder="1" applyAlignment="1">
      <alignment/>
    </xf>
    <xf numFmtId="0" fontId="16" fillId="0" borderId="14" xfId="0" applyFont="1" applyBorder="1" applyAlignment="1">
      <alignment/>
    </xf>
    <xf numFmtId="3" fontId="14" fillId="0" borderId="14" xfId="0" applyNumberFormat="1" applyFont="1" applyBorder="1" applyAlignment="1" applyProtection="1">
      <alignment/>
      <protection locked="0"/>
    </xf>
    <xf numFmtId="1" fontId="14" fillId="32" borderId="14" xfId="0" applyNumberFormat="1" applyFont="1" applyFill="1" applyBorder="1" applyAlignment="1" applyProtection="1">
      <alignment/>
      <protection locked="0"/>
    </xf>
    <xf numFmtId="3" fontId="14" fillId="32" borderId="14" xfId="0" applyNumberFormat="1" applyFont="1" applyFill="1" applyBorder="1" applyAlignment="1" applyProtection="1">
      <alignment/>
      <protection locked="0"/>
    </xf>
    <xf numFmtId="1" fontId="13" fillId="32" borderId="16" xfId="0" applyNumberFormat="1" applyFont="1" applyFill="1" applyBorder="1" applyAlignment="1" applyProtection="1">
      <alignment/>
      <protection locked="0"/>
    </xf>
    <xf numFmtId="0" fontId="17" fillId="0" borderId="16" xfId="0" applyFont="1" applyBorder="1" applyAlignment="1">
      <alignment horizontal="right"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3" fontId="14" fillId="33" borderId="10" xfId="0" applyNumberFormat="1" applyFont="1" applyFill="1" applyBorder="1" applyAlignment="1">
      <alignment/>
    </xf>
    <xf numFmtId="1" fontId="14" fillId="33" borderId="10" xfId="0" applyNumberFormat="1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 applyProtection="1">
      <alignment/>
      <protection locked="0"/>
    </xf>
    <xf numFmtId="0" fontId="14" fillId="32" borderId="12" xfId="0" applyFont="1" applyFill="1" applyBorder="1" applyAlignment="1" applyProtection="1">
      <alignment/>
      <protection locked="0"/>
    </xf>
    <xf numFmtId="0" fontId="14" fillId="32" borderId="13" xfId="0" applyFont="1" applyFill="1" applyBorder="1" applyAlignment="1" applyProtection="1">
      <alignment/>
      <protection locked="0"/>
    </xf>
    <xf numFmtId="3" fontId="16" fillId="0" borderId="14" xfId="0" applyNumberFormat="1" applyFont="1" applyBorder="1" applyAlignment="1">
      <alignment/>
    </xf>
    <xf numFmtId="3" fontId="13" fillId="32" borderId="16" xfId="0" applyNumberFormat="1" applyFont="1" applyFill="1" applyBorder="1" applyAlignment="1" applyProtection="1">
      <alignment/>
      <protection locked="0"/>
    </xf>
    <xf numFmtId="0" fontId="13" fillId="0" borderId="17" xfId="0" applyFont="1" applyBorder="1" applyAlignment="1">
      <alignment/>
    </xf>
    <xf numFmtId="3" fontId="14" fillId="33" borderId="10" xfId="0" applyNumberFormat="1" applyFont="1" applyFill="1" applyBorder="1" applyAlignment="1" applyProtection="1">
      <alignment/>
      <protection locked="0"/>
    </xf>
    <xf numFmtId="1" fontId="14" fillId="33" borderId="10" xfId="0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1" fontId="13" fillId="32" borderId="0" xfId="0" applyNumberFormat="1" applyFont="1" applyFill="1" applyAlignment="1" applyProtection="1">
      <alignment/>
      <protection locked="0"/>
    </xf>
    <xf numFmtId="3" fontId="13" fillId="32" borderId="0" xfId="0" applyNumberFormat="1" applyFont="1" applyFill="1" applyAlignment="1" applyProtection="1">
      <alignment/>
      <protection locked="0"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3" fontId="17" fillId="32" borderId="17" xfId="0" applyNumberFormat="1" applyFont="1" applyFill="1" applyBorder="1" applyAlignment="1" applyProtection="1">
      <alignment/>
      <protection locked="0"/>
    </xf>
    <xf numFmtId="3" fontId="13" fillId="32" borderId="17" xfId="0" applyNumberFormat="1" applyFont="1" applyFill="1" applyBorder="1" applyAlignment="1" applyProtection="1">
      <alignment/>
      <protection locked="0"/>
    </xf>
    <xf numFmtId="3" fontId="16" fillId="0" borderId="15" xfId="0" applyNumberFormat="1" applyFont="1" applyBorder="1" applyAlignment="1">
      <alignment/>
    </xf>
    <xf numFmtId="3" fontId="54" fillId="0" borderId="15" xfId="0" applyNumberFormat="1" applyFont="1" applyBorder="1" applyAlignment="1" applyProtection="1">
      <alignment/>
      <protection locked="0"/>
    </xf>
    <xf numFmtId="3" fontId="13" fillId="32" borderId="15" xfId="0" applyNumberFormat="1" applyFont="1" applyFill="1" applyBorder="1" applyAlignment="1" applyProtection="1">
      <alignment/>
      <protection locked="0"/>
    </xf>
    <xf numFmtId="3" fontId="54" fillId="32" borderId="16" xfId="0" applyNumberFormat="1" applyFont="1" applyFill="1" applyBorder="1" applyAlignment="1" applyProtection="1">
      <alignment/>
      <protection locked="0"/>
    </xf>
    <xf numFmtId="3" fontId="54" fillId="0" borderId="16" xfId="0" applyNumberFormat="1" applyFont="1" applyBorder="1" applyAlignment="1">
      <alignment/>
    </xf>
    <xf numFmtId="0" fontId="17" fillId="0" borderId="15" xfId="0" applyFont="1" applyBorder="1" applyAlignment="1">
      <alignment/>
    </xf>
    <xf numFmtId="3" fontId="17" fillId="0" borderId="15" xfId="0" applyNumberFormat="1" applyFont="1" applyBorder="1" applyAlignment="1" applyProtection="1">
      <alignment/>
      <protection locked="0"/>
    </xf>
    <xf numFmtId="1" fontId="17" fillId="32" borderId="15" xfId="0" applyNumberFormat="1" applyFont="1" applyFill="1" applyBorder="1" applyAlignment="1" applyProtection="1">
      <alignment/>
      <protection locked="0"/>
    </xf>
    <xf numFmtId="1" fontId="13" fillId="32" borderId="15" xfId="0" applyNumberFormat="1" applyFont="1" applyFill="1" applyBorder="1" applyAlignment="1" applyProtection="1">
      <alignment/>
      <protection locked="0"/>
    </xf>
    <xf numFmtId="0" fontId="16" fillId="0" borderId="10" xfId="0" applyFont="1" applyBorder="1" applyAlignment="1">
      <alignment/>
    </xf>
    <xf numFmtId="0" fontId="17" fillId="0" borderId="21" xfId="0" applyFont="1" applyBorder="1" applyAlignment="1">
      <alignment/>
    </xf>
    <xf numFmtId="0" fontId="13" fillId="0" borderId="21" xfId="0" applyFont="1" applyBorder="1" applyAlignment="1">
      <alignment/>
    </xf>
    <xf numFmtId="3" fontId="17" fillId="0" borderId="21" xfId="0" applyNumberFormat="1" applyFont="1" applyBorder="1" applyAlignment="1" applyProtection="1">
      <alignment/>
      <protection locked="0"/>
    </xf>
    <xf numFmtId="3" fontId="17" fillId="0" borderId="21" xfId="0" applyNumberFormat="1" applyFont="1" applyBorder="1" applyAlignment="1">
      <alignment/>
    </xf>
    <xf numFmtId="3" fontId="17" fillId="32" borderId="21" xfId="0" applyNumberFormat="1" applyFont="1" applyFill="1" applyBorder="1" applyAlignment="1" applyProtection="1">
      <alignment/>
      <protection locked="0"/>
    </xf>
    <xf numFmtId="0" fontId="17" fillId="32" borderId="21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7" fillId="0" borderId="22" xfId="0" applyFont="1" applyBorder="1" applyAlignment="1">
      <alignment/>
    </xf>
    <xf numFmtId="0" fontId="0" fillId="0" borderId="23" xfId="0" applyBorder="1" applyAlignment="1">
      <alignment/>
    </xf>
    <xf numFmtId="0" fontId="13" fillId="0" borderId="24" xfId="0" applyFont="1" applyBorder="1" applyAlignment="1">
      <alignment/>
    </xf>
    <xf numFmtId="3" fontId="17" fillId="0" borderId="17" xfId="0" applyNumberFormat="1" applyFont="1" applyBorder="1" applyAlignment="1">
      <alignment/>
    </xf>
    <xf numFmtId="0" fontId="17" fillId="32" borderId="17" xfId="0" applyFont="1" applyFill="1" applyBorder="1" applyAlignment="1" applyProtection="1">
      <alignment/>
      <protection locked="0"/>
    </xf>
    <xf numFmtId="0" fontId="13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3" fontId="17" fillId="0" borderId="27" xfId="0" applyNumberFormat="1" applyFont="1" applyBorder="1" applyAlignment="1" applyProtection="1">
      <alignment/>
      <protection locked="0"/>
    </xf>
    <xf numFmtId="1" fontId="17" fillId="32" borderId="27" xfId="0" applyNumberFormat="1" applyFont="1" applyFill="1" applyBorder="1" applyAlignment="1" applyProtection="1">
      <alignment/>
      <protection locked="0"/>
    </xf>
    <xf numFmtId="1" fontId="13" fillId="32" borderId="27" xfId="0" applyNumberFormat="1" applyFont="1" applyFill="1" applyBorder="1" applyAlignment="1" applyProtection="1">
      <alignment/>
      <protection locked="0"/>
    </xf>
    <xf numFmtId="44" fontId="18" fillId="0" borderId="12" xfId="60" applyFont="1" applyBorder="1" applyAlignment="1">
      <alignment horizontal="left"/>
    </xf>
    <xf numFmtId="44" fontId="18" fillId="0" borderId="10" xfId="6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8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8.140625" style="0" customWidth="1"/>
    <col min="2" max="2" width="41.00390625" style="0" customWidth="1"/>
    <col min="3" max="3" width="9.140625" style="0" customWidth="1"/>
    <col min="4" max="4" width="11.140625" style="0" customWidth="1"/>
    <col min="5" max="5" width="8.140625" style="0" customWidth="1"/>
    <col min="6" max="6" width="11.421875" style="0" customWidth="1"/>
    <col min="8" max="8" width="8.7109375" style="0" customWidth="1"/>
    <col min="9" max="9" width="11.7109375" style="0" customWidth="1"/>
    <col min="10" max="10" width="10.140625" style="0" bestFit="1" customWidth="1"/>
  </cols>
  <sheetData>
    <row r="2" spans="3:10" ht="12.75">
      <c r="C2" s="5" t="s">
        <v>21</v>
      </c>
      <c r="D2" s="5"/>
      <c r="E2" s="5"/>
      <c r="F2" s="6"/>
      <c r="G2" s="6"/>
      <c r="H2" s="6"/>
      <c r="I2" s="1"/>
      <c r="J2" s="2"/>
    </row>
    <row r="3" spans="5:10" ht="13.5" thickBot="1">
      <c r="E3" s="3"/>
      <c r="F3" s="12"/>
      <c r="G3" s="13"/>
      <c r="H3" s="1"/>
      <c r="I3" s="1"/>
      <c r="J3" s="2"/>
    </row>
    <row r="4" spans="1:9" ht="13.5" thickBot="1">
      <c r="A4" s="72"/>
      <c r="B4" s="72"/>
      <c r="C4" s="72"/>
      <c r="D4" s="73"/>
      <c r="E4" s="74"/>
      <c r="F4" s="108" t="s">
        <v>20</v>
      </c>
      <c r="G4" s="108"/>
      <c r="H4" s="75"/>
      <c r="I4" s="72"/>
    </row>
    <row r="5" spans="1:9" ht="13.5" thickBot="1">
      <c r="A5" s="111" t="s">
        <v>0</v>
      </c>
      <c r="B5" s="111" t="s">
        <v>1</v>
      </c>
      <c r="C5" s="111" t="s">
        <v>2</v>
      </c>
      <c r="D5" s="110" t="s">
        <v>9</v>
      </c>
      <c r="E5" s="109" t="s">
        <v>11</v>
      </c>
      <c r="F5" s="109"/>
      <c r="G5" s="110" t="s">
        <v>10</v>
      </c>
      <c r="H5" s="110"/>
      <c r="I5" s="111" t="s">
        <v>3</v>
      </c>
    </row>
    <row r="6" spans="1:9" ht="13.5" thickBot="1">
      <c r="A6" s="112"/>
      <c r="B6" s="112"/>
      <c r="C6" s="112"/>
      <c r="D6" s="110"/>
      <c r="E6" s="76" t="s">
        <v>4</v>
      </c>
      <c r="F6" s="76" t="s">
        <v>5</v>
      </c>
      <c r="G6" s="76" t="s">
        <v>4</v>
      </c>
      <c r="H6" s="76" t="s">
        <v>5</v>
      </c>
      <c r="I6" s="112"/>
    </row>
    <row r="7" spans="1:9" ht="13.5" thickBot="1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11</v>
      </c>
    </row>
    <row r="8" spans="1:9" ht="15.75" thickBot="1">
      <c r="A8" s="19"/>
      <c r="B8" s="20"/>
      <c r="C8" s="20"/>
      <c r="D8" s="20"/>
      <c r="E8" s="20"/>
      <c r="F8" s="20"/>
      <c r="G8" s="20"/>
      <c r="H8" s="20"/>
      <c r="I8" s="21"/>
    </row>
    <row r="9" spans="1:14" ht="15" thickBot="1">
      <c r="A9" s="22"/>
      <c r="B9" s="18" t="s">
        <v>6</v>
      </c>
      <c r="C9" s="18">
        <v>4270</v>
      </c>
      <c r="D9" s="23">
        <f>SUM(F9+H9+I9)</f>
        <v>500000</v>
      </c>
      <c r="E9" s="18"/>
      <c r="F9" s="24">
        <f>SUM(F11:F17)</f>
        <v>424000</v>
      </c>
      <c r="G9" s="25"/>
      <c r="H9" s="26">
        <f>+SUM(H11:H19)</f>
        <v>76000</v>
      </c>
      <c r="I9" s="26">
        <f>SUM(I12:I17)</f>
        <v>0</v>
      </c>
      <c r="K9" s="7"/>
      <c r="N9" s="9"/>
    </row>
    <row r="10" spans="1:9" ht="15">
      <c r="A10" s="27"/>
      <c r="B10" s="28" t="s">
        <v>16</v>
      </c>
      <c r="C10" s="28"/>
      <c r="D10" s="29">
        <f>SUM(F10+H10+I10)</f>
        <v>500000</v>
      </c>
      <c r="E10" s="30"/>
      <c r="F10" s="31">
        <f>+SUM(F11:F19)</f>
        <v>424000</v>
      </c>
      <c r="G10" s="32"/>
      <c r="H10" s="33">
        <f>SUM(H11:H19)</f>
        <v>76000</v>
      </c>
      <c r="I10" s="33">
        <f>SUM(I11:I19)</f>
        <v>0</v>
      </c>
    </row>
    <row r="11" spans="1:9" ht="15">
      <c r="A11" s="34"/>
      <c r="B11" s="37" t="s">
        <v>47</v>
      </c>
      <c r="C11" s="34"/>
      <c r="D11" s="34"/>
      <c r="E11" s="34" t="s">
        <v>50</v>
      </c>
      <c r="F11" s="35">
        <v>34000</v>
      </c>
      <c r="G11" s="36"/>
      <c r="H11" s="36"/>
      <c r="I11" s="34"/>
    </row>
    <row r="12" spans="1:9" ht="15">
      <c r="A12" s="34"/>
      <c r="B12" s="37" t="s">
        <v>35</v>
      </c>
      <c r="C12" s="34"/>
      <c r="D12" s="40"/>
      <c r="E12" s="40"/>
      <c r="F12" s="40"/>
      <c r="G12" s="35"/>
      <c r="H12" s="45"/>
      <c r="I12" s="36"/>
    </row>
    <row r="13" spans="1:9" ht="15">
      <c r="A13" s="37"/>
      <c r="B13" s="37" t="s">
        <v>46</v>
      </c>
      <c r="C13" s="37"/>
      <c r="D13" s="42"/>
      <c r="E13" s="34" t="s">
        <v>48</v>
      </c>
      <c r="F13" s="38">
        <v>120000</v>
      </c>
      <c r="G13" s="35"/>
      <c r="H13" s="45"/>
      <c r="I13" s="39"/>
    </row>
    <row r="14" spans="1:11" ht="15">
      <c r="A14" s="37"/>
      <c r="B14" s="37" t="s">
        <v>40</v>
      </c>
      <c r="C14" s="37"/>
      <c r="D14" s="42"/>
      <c r="E14" s="34" t="s">
        <v>48</v>
      </c>
      <c r="F14" s="38">
        <v>120000</v>
      </c>
      <c r="G14" s="35"/>
      <c r="H14" s="45"/>
      <c r="I14" s="39"/>
      <c r="K14" s="96"/>
    </row>
    <row r="15" spans="1:11" ht="15">
      <c r="A15" s="37"/>
      <c r="B15" s="37" t="s">
        <v>41</v>
      </c>
      <c r="C15" s="37"/>
      <c r="D15" s="42"/>
      <c r="E15" s="34" t="s">
        <v>49</v>
      </c>
      <c r="F15" s="38">
        <v>100000</v>
      </c>
      <c r="G15" s="35"/>
      <c r="H15" s="45"/>
      <c r="I15" s="39" t="s">
        <v>43</v>
      </c>
      <c r="K15" s="96"/>
    </row>
    <row r="16" spans="1:11" ht="15">
      <c r="A16" s="34"/>
      <c r="B16" s="37" t="s">
        <v>37</v>
      </c>
      <c r="C16" s="34"/>
      <c r="D16" s="43"/>
      <c r="E16" s="34"/>
      <c r="F16" s="38">
        <v>50000</v>
      </c>
      <c r="G16" s="44"/>
      <c r="H16" s="84">
        <v>50000</v>
      </c>
      <c r="I16" s="41"/>
      <c r="K16" s="96"/>
    </row>
    <row r="17" spans="1:11" ht="15">
      <c r="A17" s="34"/>
      <c r="B17" s="34" t="s">
        <v>36</v>
      </c>
      <c r="C17" s="34"/>
      <c r="D17" s="43"/>
      <c r="E17" s="34"/>
      <c r="F17" s="35"/>
      <c r="G17" s="44"/>
      <c r="H17" s="45">
        <v>24600</v>
      </c>
      <c r="I17" s="41"/>
      <c r="K17" s="96"/>
    </row>
    <row r="18" spans="1:11" ht="15">
      <c r="A18" s="37"/>
      <c r="B18" s="37" t="s">
        <v>54</v>
      </c>
      <c r="C18" s="37"/>
      <c r="D18" s="99"/>
      <c r="E18" s="37"/>
      <c r="F18" s="38"/>
      <c r="G18" s="100"/>
      <c r="H18" s="78">
        <v>1400</v>
      </c>
      <c r="I18" s="101"/>
      <c r="K18" s="96"/>
    </row>
    <row r="19" spans="1:11" ht="15.75" thickBot="1">
      <c r="A19" s="90"/>
      <c r="B19" s="90"/>
      <c r="C19" s="90"/>
      <c r="D19" s="91"/>
      <c r="E19" s="90"/>
      <c r="F19" s="92"/>
      <c r="G19" s="93"/>
      <c r="H19" s="94"/>
      <c r="I19" s="95"/>
      <c r="K19" s="96"/>
    </row>
    <row r="20" spans="1:14" ht="15" thickBot="1">
      <c r="A20" s="18"/>
      <c r="B20" s="18" t="s">
        <v>7</v>
      </c>
      <c r="C20" s="18">
        <v>4300</v>
      </c>
      <c r="D20" s="23">
        <f>SUM(F20+H20+I20)</f>
        <v>207000</v>
      </c>
      <c r="E20" s="18"/>
      <c r="F20" s="24">
        <f>SUM(F22:F27)</f>
        <v>107000</v>
      </c>
      <c r="G20" s="25"/>
      <c r="H20" s="26">
        <f>+SUM(H22:H27)</f>
        <v>100000</v>
      </c>
      <c r="I20" s="25">
        <f>SUM(I27:I27)</f>
        <v>0</v>
      </c>
      <c r="J20" s="14"/>
      <c r="K20" s="7"/>
      <c r="N20" s="9"/>
    </row>
    <row r="21" spans="1:9" ht="14.25">
      <c r="A21" s="28"/>
      <c r="B21" s="22" t="s">
        <v>16</v>
      </c>
      <c r="C21" s="22">
        <v>4300</v>
      </c>
      <c r="D21" s="46">
        <f>SUM(F21+H21+I21)</f>
        <v>207000</v>
      </c>
      <c r="E21" s="47"/>
      <c r="F21" s="48">
        <f>SUM(F22:F27)</f>
        <v>107000</v>
      </c>
      <c r="G21" s="49"/>
      <c r="H21" s="50">
        <f>SUM(H22:H27)</f>
        <v>100000</v>
      </c>
      <c r="I21" s="49">
        <f>SUM(I22:I27)</f>
        <v>0</v>
      </c>
    </row>
    <row r="22" spans="1:9" ht="15">
      <c r="A22" s="34"/>
      <c r="B22" s="37" t="s">
        <v>22</v>
      </c>
      <c r="C22" s="34"/>
      <c r="D22" s="34"/>
      <c r="E22" s="34"/>
      <c r="F22" s="35"/>
      <c r="G22" s="36"/>
      <c r="H22" s="45"/>
      <c r="I22" s="51"/>
    </row>
    <row r="23" spans="1:9" ht="15">
      <c r="A23" s="34"/>
      <c r="B23" s="37" t="s">
        <v>45</v>
      </c>
      <c r="C23" s="34"/>
      <c r="D23" s="34"/>
      <c r="E23" s="34" t="s">
        <v>42</v>
      </c>
      <c r="F23" s="35">
        <v>20000</v>
      </c>
      <c r="G23" s="36"/>
      <c r="H23" s="45">
        <v>40000</v>
      </c>
      <c r="I23" s="51"/>
    </row>
    <row r="24" spans="1:9" ht="15">
      <c r="A24" s="34"/>
      <c r="B24" s="37" t="s">
        <v>53</v>
      </c>
      <c r="C24" s="34"/>
      <c r="D24" s="34"/>
      <c r="E24" s="34" t="s">
        <v>42</v>
      </c>
      <c r="F24" s="35"/>
      <c r="G24" s="36"/>
      <c r="H24" s="45">
        <v>60000</v>
      </c>
      <c r="I24" s="51"/>
    </row>
    <row r="25" spans="1:9" ht="15">
      <c r="A25" s="34"/>
      <c r="B25" s="37" t="s">
        <v>23</v>
      </c>
      <c r="C25" s="34"/>
      <c r="D25" s="34"/>
      <c r="E25" s="34"/>
      <c r="F25" s="35"/>
      <c r="G25" s="36"/>
      <c r="H25" s="83"/>
      <c r="I25" s="51"/>
    </row>
    <row r="26" spans="1:9" ht="15">
      <c r="A26" s="34"/>
      <c r="B26" s="37" t="s">
        <v>39</v>
      </c>
      <c r="C26" s="34"/>
      <c r="D26" s="34"/>
      <c r="E26" s="34" t="s">
        <v>44</v>
      </c>
      <c r="F26" s="35">
        <v>87000</v>
      </c>
      <c r="G26" s="36"/>
      <c r="H26" s="83"/>
      <c r="I26" s="51"/>
    </row>
    <row r="27" spans="1:9" ht="15.75" thickBot="1">
      <c r="A27" s="34"/>
      <c r="B27" s="37" t="s">
        <v>15</v>
      </c>
      <c r="C27" s="34"/>
      <c r="D27" s="34"/>
      <c r="E27" s="52"/>
      <c r="F27" s="35"/>
      <c r="G27" s="36"/>
      <c r="H27" s="45"/>
      <c r="I27" s="51"/>
    </row>
    <row r="28" spans="1:9" ht="15" thickBot="1">
      <c r="A28" s="18"/>
      <c r="B28" s="18" t="s">
        <v>18</v>
      </c>
      <c r="C28" s="18">
        <v>4390</v>
      </c>
      <c r="D28" s="23">
        <f>SUM(F28+H28+I28)</f>
        <v>10000</v>
      </c>
      <c r="E28" s="89"/>
      <c r="F28" s="24">
        <f>SUM(F29:F29)</f>
        <v>10000</v>
      </c>
      <c r="G28" s="25"/>
      <c r="H28" s="25">
        <f>SUM(H29:H29)</f>
        <v>0</v>
      </c>
      <c r="I28" s="25">
        <f>SUM(I29:I29)</f>
        <v>0</v>
      </c>
    </row>
    <row r="29" spans="1:11" ht="15">
      <c r="A29" s="27"/>
      <c r="B29" s="85" t="s">
        <v>56</v>
      </c>
      <c r="C29" s="85"/>
      <c r="D29" s="85"/>
      <c r="E29" s="85"/>
      <c r="F29" s="86">
        <v>10000</v>
      </c>
      <c r="G29" s="87"/>
      <c r="H29" s="87"/>
      <c r="I29" s="88"/>
      <c r="J29" s="17"/>
      <c r="K29" s="7"/>
    </row>
    <row r="30" spans="1:11" ht="15.75" thickBot="1">
      <c r="A30" s="102"/>
      <c r="B30" s="103" t="s">
        <v>57</v>
      </c>
      <c r="C30" s="104"/>
      <c r="D30" s="104"/>
      <c r="E30" s="104"/>
      <c r="F30" s="105"/>
      <c r="G30" s="106"/>
      <c r="H30" s="106"/>
      <c r="I30" s="107"/>
      <c r="J30" s="17"/>
      <c r="K30" s="7"/>
    </row>
    <row r="31" spans="1:11" ht="15" thickBot="1">
      <c r="A31" s="53"/>
      <c r="B31" s="54" t="s">
        <v>12</v>
      </c>
      <c r="C31" s="55"/>
      <c r="D31" s="56">
        <f>D28+D20+D9</f>
        <v>717000</v>
      </c>
      <c r="E31" s="57"/>
      <c r="F31" s="56">
        <f>F28+F20+F9</f>
        <v>541000</v>
      </c>
      <c r="G31" s="57"/>
      <c r="H31" s="56">
        <f>H28+H20+H9</f>
        <v>176000</v>
      </c>
      <c r="I31" s="56">
        <f>I28+I20+I9</f>
        <v>0</v>
      </c>
      <c r="K31" s="8"/>
    </row>
    <row r="32" spans="1:9" ht="15" thickBot="1">
      <c r="A32" s="58"/>
      <c r="B32" s="59"/>
      <c r="C32" s="59" t="s">
        <v>17</v>
      </c>
      <c r="D32" s="59"/>
      <c r="E32" s="59"/>
      <c r="F32" s="60"/>
      <c r="G32" s="61"/>
      <c r="H32" s="61"/>
      <c r="I32" s="62"/>
    </row>
    <row r="33" spans="1:9" ht="14.25">
      <c r="A33" s="22">
        <v>1</v>
      </c>
      <c r="B33" s="22" t="s">
        <v>8</v>
      </c>
      <c r="C33" s="22">
        <v>6050</v>
      </c>
      <c r="D33" s="46">
        <f>SUM(F33+H33+I33)</f>
        <v>8532113</v>
      </c>
      <c r="E33" s="63"/>
      <c r="F33" s="48">
        <f>SUM(F34:F47)</f>
        <v>2836738</v>
      </c>
      <c r="G33" s="49"/>
      <c r="H33" s="50">
        <f>SUM(H36:H47)</f>
        <v>0</v>
      </c>
      <c r="I33" s="50">
        <f>SUM(I34:I47)</f>
        <v>5695375</v>
      </c>
    </row>
    <row r="34" spans="1:9" ht="15">
      <c r="A34" s="28"/>
      <c r="B34" s="34" t="s">
        <v>24</v>
      </c>
      <c r="C34" s="28"/>
      <c r="D34" s="29"/>
      <c r="E34" s="80"/>
      <c r="F34" s="81">
        <v>140000</v>
      </c>
      <c r="G34" s="32"/>
      <c r="H34" s="33"/>
      <c r="I34" s="82"/>
    </row>
    <row r="35" spans="1:9" ht="15">
      <c r="A35" s="28"/>
      <c r="B35" s="34" t="s">
        <v>38</v>
      </c>
      <c r="C35" s="28"/>
      <c r="D35" s="29"/>
      <c r="E35" s="80"/>
      <c r="F35" s="81">
        <v>130000</v>
      </c>
      <c r="G35" s="32"/>
      <c r="H35" s="33"/>
      <c r="I35" s="82"/>
    </row>
    <row r="36" spans="1:9" ht="15">
      <c r="A36" s="40"/>
      <c r="B36" s="34" t="s">
        <v>27</v>
      </c>
      <c r="C36" s="34"/>
      <c r="D36" s="34"/>
      <c r="E36" s="34"/>
      <c r="F36" s="35">
        <v>130000</v>
      </c>
      <c r="G36" s="36"/>
      <c r="H36" s="45"/>
      <c r="I36" s="64"/>
    </row>
    <row r="37" spans="1:9" ht="15">
      <c r="A37" s="40" t="s">
        <v>15</v>
      </c>
      <c r="B37" s="34" t="s">
        <v>28</v>
      </c>
      <c r="C37" s="34"/>
      <c r="D37" s="34"/>
      <c r="E37" s="34"/>
      <c r="F37" s="35">
        <v>130000</v>
      </c>
      <c r="G37" s="36" t="s">
        <v>55</v>
      </c>
      <c r="H37" s="45"/>
      <c r="I37" s="64"/>
    </row>
    <row r="38" spans="1:9" ht="15">
      <c r="A38" s="40"/>
      <c r="B38" s="34" t="s">
        <v>33</v>
      </c>
      <c r="C38" s="34"/>
      <c r="D38" s="34"/>
      <c r="E38" s="34"/>
      <c r="F38" s="35">
        <v>25000</v>
      </c>
      <c r="G38" s="36"/>
      <c r="H38" s="45"/>
      <c r="I38" s="64"/>
    </row>
    <row r="39" spans="1:9" ht="15">
      <c r="A39" s="65"/>
      <c r="B39" s="34" t="s">
        <v>29</v>
      </c>
      <c r="C39" s="37"/>
      <c r="D39" s="37"/>
      <c r="E39" s="37"/>
      <c r="F39" s="38">
        <v>30000</v>
      </c>
      <c r="G39" s="39"/>
      <c r="H39" s="78"/>
      <c r="I39" s="79"/>
    </row>
    <row r="40" spans="1:9" ht="15">
      <c r="A40" s="65"/>
      <c r="B40" s="34" t="s">
        <v>25</v>
      </c>
      <c r="C40" s="37"/>
      <c r="D40" s="37"/>
      <c r="E40" s="37"/>
      <c r="F40" s="38">
        <v>700000</v>
      </c>
      <c r="G40" s="39"/>
      <c r="H40" s="78"/>
      <c r="I40" s="79">
        <v>1800000</v>
      </c>
    </row>
    <row r="41" spans="1:9" ht="15">
      <c r="A41" s="65"/>
      <c r="B41" s="34" t="s">
        <v>34</v>
      </c>
      <c r="C41" s="37"/>
      <c r="D41" s="37"/>
      <c r="E41" s="37"/>
      <c r="F41" s="38">
        <v>454625</v>
      </c>
      <c r="G41" s="39"/>
      <c r="H41" s="78"/>
      <c r="I41" s="79">
        <v>2045375</v>
      </c>
    </row>
    <row r="42" spans="1:9" ht="15">
      <c r="A42" s="65"/>
      <c r="B42" s="34" t="s">
        <v>26</v>
      </c>
      <c r="C42" s="37"/>
      <c r="D42" s="37"/>
      <c r="E42" s="37"/>
      <c r="F42" s="38">
        <v>650000</v>
      </c>
      <c r="G42" s="39"/>
      <c r="H42" s="78"/>
      <c r="I42" s="79">
        <v>1850000</v>
      </c>
    </row>
    <row r="43" spans="1:13" ht="15">
      <c r="A43" s="65"/>
      <c r="B43" s="34" t="s">
        <v>30</v>
      </c>
      <c r="C43" s="37"/>
      <c r="D43" s="37"/>
      <c r="E43" s="37"/>
      <c r="F43" s="38">
        <v>150000</v>
      </c>
      <c r="G43" s="39"/>
      <c r="H43" s="78"/>
      <c r="I43" s="79"/>
      <c r="M43" s="96" t="s">
        <v>52</v>
      </c>
    </row>
    <row r="44" spans="1:9" ht="15">
      <c r="A44" s="65"/>
      <c r="B44" s="34" t="s">
        <v>31</v>
      </c>
      <c r="C44" s="37"/>
      <c r="D44" s="37"/>
      <c r="E44" s="37"/>
      <c r="F44" s="38">
        <v>130000</v>
      </c>
      <c r="G44" s="39"/>
      <c r="H44" s="78"/>
      <c r="I44" s="79"/>
    </row>
    <row r="45" spans="1:9" ht="15">
      <c r="A45" s="65"/>
      <c r="B45" s="34" t="s">
        <v>32</v>
      </c>
      <c r="C45" s="37"/>
      <c r="D45" s="37"/>
      <c r="E45" s="37"/>
      <c r="F45" s="38">
        <v>130000</v>
      </c>
      <c r="G45" s="39"/>
      <c r="H45" s="78"/>
      <c r="I45" s="79"/>
    </row>
    <row r="46" spans="1:9" ht="15">
      <c r="A46" s="40"/>
      <c r="B46" s="97" t="s">
        <v>51</v>
      </c>
      <c r="C46" s="37"/>
      <c r="D46" s="37"/>
      <c r="E46" s="37"/>
      <c r="F46" s="38">
        <v>37113</v>
      </c>
      <c r="G46" s="39"/>
      <c r="H46" s="78"/>
      <c r="I46" s="79"/>
    </row>
    <row r="47" spans="1:9" ht="15.75" thickBot="1">
      <c r="A47" s="91"/>
      <c r="B47" s="98"/>
      <c r="C47" s="37"/>
      <c r="D47" s="37"/>
      <c r="E47" s="37"/>
      <c r="F47" s="38"/>
      <c r="G47" s="39"/>
      <c r="H47" s="78"/>
      <c r="I47" s="79"/>
    </row>
    <row r="48" spans="1:9" ht="15" thickBot="1">
      <c r="A48" s="53"/>
      <c r="B48" s="54" t="s">
        <v>13</v>
      </c>
      <c r="C48" s="55"/>
      <c r="D48" s="56">
        <f>F48+H48+I48</f>
        <v>8532113</v>
      </c>
      <c r="E48" s="55"/>
      <c r="F48" s="66">
        <f>F33</f>
        <v>2836738</v>
      </c>
      <c r="G48" s="67"/>
      <c r="H48" s="66">
        <f>H33</f>
        <v>0</v>
      </c>
      <c r="I48" s="66">
        <f>I33</f>
        <v>5695375</v>
      </c>
    </row>
    <row r="49" spans="1:9" ht="15.75" thickBot="1">
      <c r="A49" s="68"/>
      <c r="B49" s="68"/>
      <c r="C49" s="68"/>
      <c r="D49" s="68"/>
      <c r="E49" s="68"/>
      <c r="F49" s="69"/>
      <c r="G49" s="70"/>
      <c r="H49" s="70"/>
      <c r="I49" s="71"/>
    </row>
    <row r="50" spans="1:9" ht="15" thickBot="1">
      <c r="A50" s="53"/>
      <c r="B50" s="54" t="s">
        <v>14</v>
      </c>
      <c r="C50" s="55"/>
      <c r="D50" s="56">
        <f>D48+D31</f>
        <v>9249113</v>
      </c>
      <c r="E50" s="55"/>
      <c r="F50" s="66">
        <f>SUM(F48+F31)</f>
        <v>3377738</v>
      </c>
      <c r="G50" s="67"/>
      <c r="H50" s="66">
        <f>+H48+H31</f>
        <v>176000</v>
      </c>
      <c r="I50" s="66">
        <f>+I48+I31</f>
        <v>5695375</v>
      </c>
    </row>
    <row r="51" spans="6:9" ht="12.75">
      <c r="F51" s="4"/>
      <c r="G51" s="10"/>
      <c r="H51" s="10"/>
      <c r="I51" s="10"/>
    </row>
    <row r="53" ht="12.75">
      <c r="F53" s="11"/>
    </row>
    <row r="59" ht="12.75">
      <c r="D59" s="15"/>
    </row>
    <row r="67" ht="12.75">
      <c r="I67" t="s">
        <v>19</v>
      </c>
    </row>
    <row r="78" ht="15.75">
      <c r="J78" s="16"/>
    </row>
  </sheetData>
  <sheetProtection selectLockedCells="1" selectUnlockedCells="1"/>
  <protectedRanges>
    <protectedRange password="CC06" sqref="J78" name="Zakres1_8"/>
    <protectedRange password="CC06" sqref="H11" name="Zakres1_10"/>
  </protectedRanges>
  <mergeCells count="8">
    <mergeCell ref="I5:I6"/>
    <mergeCell ref="F4:G4"/>
    <mergeCell ref="E5:F5"/>
    <mergeCell ref="G5:H5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 Giżycko</dc:creator>
  <cp:keywords/>
  <dc:description/>
  <cp:lastModifiedBy>ZDP20</cp:lastModifiedBy>
  <cp:lastPrinted>2016-01-07T07:55:52Z</cp:lastPrinted>
  <dcterms:created xsi:type="dcterms:W3CDTF">2008-12-17T08:33:04Z</dcterms:created>
  <dcterms:modified xsi:type="dcterms:W3CDTF">2016-11-16T13:01:43Z</dcterms:modified>
  <cp:category/>
  <cp:version/>
  <cp:contentType/>
  <cp:contentStatus/>
</cp:coreProperties>
</file>